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</externalReferences>
  <definedNames>
    <definedName name="_xlnm.Print_Area" localSheetId="1">'з початку року'!$A$1:$Q$45</definedName>
  </definedNames>
  <calcPr fullCalcOnLoad="1"/>
</workbook>
</file>

<file path=xl/sharedStrings.xml><?xml version="1.0" encoding="utf-8"?>
<sst xmlns="http://schemas.openxmlformats.org/spreadsheetml/2006/main" count="84" uniqueCount="72">
  <si>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</si>
  <si>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</si>
  <si>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</si>
  <si>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</si>
  <si>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</si>
  <si>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</si>
  <si>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</si>
  <si>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</si>
  <si>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</si>
  <si>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</si>
  <si>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</si>
  <si>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</si>
  <si>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</si>
  <si>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</si>
  <si>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</si>
  <si>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</si>
  <si>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</si>
  <si>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</si>
  <si>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</si>
  <si>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</si>
  <si>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</si>
  <si>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</si>
  <si>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</si>
  <si>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</si>
  <si>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</si>
  <si>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</si>
  <si>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</si>
  <si>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</si>
  <si>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</si>
  <si>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</si>
  <si>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</si>
  <si>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</si>
  <si>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</si>
  <si>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</si>
  <si>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</si>
  <si>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</si>
  <si>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</si>
  <si>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</si>
  <si>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</si>
  <si>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</si>
  <si>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</si>
  <si>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</si>
  <si>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</si>
  <si>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</si>
  <si>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</si>
  <si>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</si>
  <si>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</si>
  <si>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</si>
  <si>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</si>
  <si>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</si>
  <si>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</si>
  <si>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</si>
  <si>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</si>
  <si>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</si>
  <si>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</si>
  <si>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</si>
  <si>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</si>
  <si>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</si>
  <si>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</si>
  <si>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</si>
  <si>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</si>
  <si>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</si>
  <si>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</si>
  <si>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t>план на січень  2015р.</t>
  </si>
  <si>
    <t>ТИМЧАСОВИЙ ПЛАН НА І півріччя 2015 року</t>
  </si>
  <si>
    <t>Тимчасовий розпис доходів ЗФ на  І півріччя 2015 року</t>
  </si>
  <si>
    <t>Уточнений тимчасовий розпис доходів</t>
  </si>
  <si>
    <t>станом на 28.01.2015 р.</t>
  </si>
  <si>
    <r>
      <t xml:space="preserve">станом на 28.01.2015р.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</si>
  <si>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28.01.2015р.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</si>
  <si>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28.01.2015</t>
    </r>
    <r>
      <rPr>
        <sz val="10"/>
        <rFont val="Times New Roman"/>
        <family val="1"/>
      </rPr>
      <t xml:space="preserve"> (тис.грн.)</t>
    </r>
  </si>
  <si>
    <t>Зміни до тимчасового розпису станом на 28.01.2015р.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</si>
</sst>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4" xfId="0" applyNumberFormat="1" applyFont="1" applyBorder="1" applyAlignment="1">
      <alignment horizontal="center" vertical="center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січень!$J$4:$J$20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січень!$K$4:$K$23</c:f>
              <c:numCache/>
            </c:numRef>
          </c:val>
          <c:smooth val="1"/>
        </c:ser>
        <c:marker val="1"/>
        <c:axId val="47722597"/>
        <c:axId val="26850190"/>
      </c:lineChart>
      <c:catAx>
        <c:axId val="477225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50190"/>
        <c:crosses val="autoZero"/>
        <c:auto val="0"/>
        <c:lblOffset val="100"/>
        <c:tickLblSkip val="1"/>
        <c:noMultiLvlLbl val="0"/>
      </c:catAx>
      <c:valAx>
        <c:axId val="2685019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72259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28.01.2015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0325119"/>
        <c:axId val="27381752"/>
      </c:bar3DChart>
      <c:catAx>
        <c:axId val="40325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7381752"/>
        <c:crosses val="autoZero"/>
        <c:auto val="1"/>
        <c:lblOffset val="100"/>
        <c:tickLblSkip val="1"/>
        <c:noMultiLvlLbl val="0"/>
      </c:catAx>
      <c:valAx>
        <c:axId val="27381752"/>
        <c:scaling>
          <c:orientation val="minMax"/>
          <c:max val="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325119"/>
        <c:crossesAt val="1"/>
        <c:crossBetween val="between"/>
        <c:dispUnits/>
        <c:majorUnit val="3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5109177"/>
        <c:axId val="3329410"/>
      </c:barChart>
      <c:catAx>
        <c:axId val="4510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29410"/>
        <c:crosses val="autoZero"/>
        <c:auto val="1"/>
        <c:lblOffset val="100"/>
        <c:tickLblSkip val="1"/>
        <c:noMultiLvlLbl val="0"/>
      </c:catAx>
      <c:valAx>
        <c:axId val="3329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09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9964691"/>
        <c:axId val="1246764"/>
      </c:barChart>
      <c:catAx>
        <c:axId val="29964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46764"/>
        <c:crosses val="autoZero"/>
        <c:auto val="1"/>
        <c:lblOffset val="100"/>
        <c:tickLblSkip val="1"/>
        <c:noMultiLvlLbl val="0"/>
      </c:catAx>
      <c:valAx>
        <c:axId val="12467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964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11220877"/>
        <c:axId val="33879030"/>
      </c:barChart>
      <c:catAx>
        <c:axId val="1122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79030"/>
        <c:crosses val="autoZero"/>
        <c:auto val="1"/>
        <c:lblOffset val="100"/>
        <c:tickLblSkip val="1"/>
        <c:noMultiLvlLbl val="0"/>
      </c:catAx>
      <c:valAx>
        <c:axId val="338790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20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тимчасовий план на І півріччя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28.01.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196 413,7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24 840,0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І півріччя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5 069,0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тимчасовий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січень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19 770,95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січень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-171 573,7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258050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258050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267575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9" sqref="O39:Q40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62</v>
      </c>
      <c r="O1" s="117"/>
      <c r="P1" s="117"/>
      <c r="Q1" s="117"/>
      <c r="R1" s="117"/>
      <c r="S1" s="118"/>
    </row>
    <row r="2" spans="1:19" ht="16.5" thickBot="1">
      <c r="A2" s="119" t="s">
        <v>67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68</v>
      </c>
      <c r="O2" s="98"/>
      <c r="P2" s="98"/>
      <c r="Q2" s="98"/>
      <c r="R2" s="98"/>
      <c r="S2" s="99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36</v>
      </c>
      <c r="E3" s="27" t="s">
        <v>37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52</v>
      </c>
      <c r="K3" s="40" t="s">
        <v>53</v>
      </c>
      <c r="L3" s="32" t="s">
        <v>8</v>
      </c>
      <c r="M3" s="1"/>
      <c r="N3" s="28" t="s">
        <v>29</v>
      </c>
      <c r="O3" s="29" t="s">
        <v>30</v>
      </c>
      <c r="P3" s="33" t="s">
        <v>3</v>
      </c>
      <c r="Q3" s="33" t="s">
        <v>49</v>
      </c>
      <c r="R3" s="33" t="s">
        <v>59</v>
      </c>
      <c r="S3" s="30" t="s">
        <v>31</v>
      </c>
    </row>
    <row r="4" spans="1:19" ht="12.75">
      <c r="A4" s="12">
        <v>42009</v>
      </c>
      <c r="B4" s="41"/>
      <c r="C4" s="79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AVERAGE(J4:J20)</f>
        <v>1461.173529411765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9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1461.2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9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1461.2</v>
      </c>
      <c r="N6" s="49">
        <v>0</v>
      </c>
      <c r="O6" s="50">
        <v>0</v>
      </c>
      <c r="P6" s="51">
        <v>288</v>
      </c>
      <c r="Q6" s="51">
        <v>0</v>
      </c>
      <c r="R6" s="85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9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1461.2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9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1461.2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9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1461.2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9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81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1461.2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9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81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1461.2</v>
      </c>
      <c r="N11" s="46">
        <v>0</v>
      </c>
      <c r="O11" s="47">
        <v>0</v>
      </c>
      <c r="P11" s="48">
        <v>443.84</v>
      </c>
      <c r="Q11" s="48">
        <v>0</v>
      </c>
      <c r="R11" s="45">
        <v>0.6</v>
      </c>
      <c r="S11" s="34">
        <f t="shared" si="2"/>
        <v>444.44</v>
      </c>
    </row>
    <row r="12" spans="1:19" ht="12.75">
      <c r="A12" s="12">
        <v>42020</v>
      </c>
      <c r="B12" s="41">
        <v>1433.6</v>
      </c>
      <c r="C12" s="79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81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1461.2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9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81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1461.2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9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81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1461.2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9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81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1461.2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8">
        <v>-82.5</v>
      </c>
      <c r="E16" s="78">
        <v>5.4</v>
      </c>
      <c r="F16" s="78">
        <v>-0.1</v>
      </c>
      <c r="G16" s="78">
        <v>0</v>
      </c>
      <c r="H16" s="78">
        <v>18.3</v>
      </c>
      <c r="I16" s="68">
        <f>J16-B16-C16-D16-E16-F16-G16-H16</f>
        <v>0.5999999999999623</v>
      </c>
      <c r="J16" s="47">
        <v>1764.7</v>
      </c>
      <c r="K16" s="55">
        <v>2500</v>
      </c>
      <c r="L16" s="4">
        <f>J15/K16</f>
        <v>0.73536</v>
      </c>
      <c r="M16" s="2">
        <v>1461.2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9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81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1461.2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9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81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1461.2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9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81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1461.2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9">
        <v>587.9</v>
      </c>
      <c r="D20" s="3">
        <v>10.3</v>
      </c>
      <c r="E20" s="3">
        <v>6</v>
      </c>
      <c r="F20" s="3">
        <v>0</v>
      </c>
      <c r="G20" s="3">
        <v>0</v>
      </c>
      <c r="H20" s="3">
        <v>11.9</v>
      </c>
      <c r="I20" s="81">
        <f t="shared" si="0"/>
        <v>1.540000000000008</v>
      </c>
      <c r="J20" s="41">
        <v>1406.04</v>
      </c>
      <c r="K20" s="41">
        <v>1100</v>
      </c>
      <c r="L20" s="4">
        <f t="shared" si="1"/>
        <v>1.2782181818181817</v>
      </c>
      <c r="M20" s="2">
        <v>1461.2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/>
      <c r="C21" s="79"/>
      <c r="D21" s="3"/>
      <c r="E21" s="3"/>
      <c r="F21" s="3"/>
      <c r="G21" s="3"/>
      <c r="H21" s="3"/>
      <c r="I21" s="81">
        <f t="shared" si="0"/>
        <v>0</v>
      </c>
      <c r="J21" s="41"/>
      <c r="K21" s="41">
        <v>1400</v>
      </c>
      <c r="L21" s="4">
        <f t="shared" si="1"/>
        <v>0</v>
      </c>
      <c r="M21" s="2">
        <v>1461.2</v>
      </c>
      <c r="N21" s="46"/>
      <c r="O21" s="52"/>
      <c r="P21" s="53"/>
      <c r="Q21" s="48"/>
      <c r="R21" s="45"/>
      <c r="S21" s="34">
        <f t="shared" si="2"/>
        <v>0</v>
      </c>
    </row>
    <row r="22" spans="1:19" ht="12.75">
      <c r="A22" s="12">
        <v>42033</v>
      </c>
      <c r="B22" s="41"/>
      <c r="C22" s="80"/>
      <c r="D22" s="7"/>
      <c r="E22" s="7"/>
      <c r="F22" s="7"/>
      <c r="G22" s="7"/>
      <c r="H22" s="7"/>
      <c r="I22" s="81">
        <f t="shared" si="0"/>
        <v>0</v>
      </c>
      <c r="J22" s="41"/>
      <c r="K22" s="41">
        <v>3100</v>
      </c>
      <c r="L22" s="4">
        <f t="shared" si="1"/>
        <v>0</v>
      </c>
      <c r="M22" s="2">
        <v>1461.2</v>
      </c>
      <c r="N22" s="46"/>
      <c r="O22" s="52"/>
      <c r="P22" s="53"/>
      <c r="Q22" s="48"/>
      <c r="R22" s="45"/>
      <c r="S22" s="34">
        <f t="shared" si="2"/>
        <v>0</v>
      </c>
    </row>
    <row r="23" spans="1:19" ht="13.5" thickBot="1">
      <c r="A23" s="12">
        <v>42034</v>
      </c>
      <c r="B23" s="41"/>
      <c r="C23" s="80"/>
      <c r="D23" s="7"/>
      <c r="E23" s="7"/>
      <c r="F23" s="7"/>
      <c r="G23" s="7"/>
      <c r="H23" s="7"/>
      <c r="I23" s="81">
        <f t="shared" si="0"/>
        <v>0</v>
      </c>
      <c r="J23" s="41"/>
      <c r="K23" s="41">
        <v>3578</v>
      </c>
      <c r="L23" s="4">
        <f t="shared" si="1"/>
        <v>0</v>
      </c>
      <c r="M23" s="2">
        <v>1461.2</v>
      </c>
      <c r="N23" s="46"/>
      <c r="O23" s="52"/>
      <c r="P23" s="53"/>
      <c r="Q23" s="48"/>
      <c r="R23" s="45"/>
      <c r="S23" s="34">
        <f t="shared" si="2"/>
        <v>0</v>
      </c>
    </row>
    <row r="24" spans="1:19" ht="13.5" thickBot="1">
      <c r="A24" s="38" t="s">
        <v>32</v>
      </c>
      <c r="B24" s="42">
        <f aca="true" t="shared" si="3" ref="B24:K24">SUM(B4:B23)</f>
        <v>21626.300000000007</v>
      </c>
      <c r="C24" s="42">
        <f t="shared" si="3"/>
        <v>2676.2999999999997</v>
      </c>
      <c r="D24" s="42">
        <f t="shared" si="3"/>
        <v>-608.3</v>
      </c>
      <c r="E24" s="13">
        <f t="shared" si="3"/>
        <v>40.50000000000001</v>
      </c>
      <c r="F24" s="13">
        <f t="shared" si="3"/>
        <v>163.50000000000003</v>
      </c>
      <c r="G24" s="13">
        <f t="shared" si="3"/>
        <v>689.6999999999999</v>
      </c>
      <c r="H24" s="13">
        <f t="shared" si="3"/>
        <v>163.00000000000003</v>
      </c>
      <c r="I24" s="42">
        <f t="shared" si="3"/>
        <v>88.94999999999942</v>
      </c>
      <c r="J24" s="42">
        <f t="shared" si="3"/>
        <v>24839.950000000004</v>
      </c>
      <c r="K24" s="42">
        <f t="shared" si="3"/>
        <v>35048</v>
      </c>
      <c r="L24" s="14">
        <f t="shared" si="1"/>
        <v>0.7087408696644603</v>
      </c>
      <c r="M24" s="2"/>
      <c r="N24" s="92">
        <f>SUM(N4:N23)</f>
        <v>125.4</v>
      </c>
      <c r="O24" s="92">
        <f>SUM(O4:O23)</f>
        <v>0</v>
      </c>
      <c r="P24" s="92">
        <f>SUM(P4:P23)</f>
        <v>6732.9400000000005</v>
      </c>
      <c r="Q24" s="92">
        <f>SUM(Q4:Q23)</f>
        <v>-16</v>
      </c>
      <c r="R24" s="92">
        <f>SUM(R4:R23)</f>
        <v>49.2</v>
      </c>
      <c r="S24" s="92">
        <f>N24+O24+Q24+P24+R24</f>
        <v>6891.54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09" t="s">
        <v>40</v>
      </c>
      <c r="O27" s="109"/>
      <c r="P27" s="109"/>
      <c r="Q27" s="109"/>
      <c r="R27" s="84"/>
      <c r="S27" s="84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1" t="s">
        <v>33</v>
      </c>
      <c r="O28" s="111"/>
      <c r="P28" s="111"/>
      <c r="Q28" s="111"/>
      <c r="R28" s="84"/>
      <c r="S28" s="84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1">
        <v>42032</v>
      </c>
      <c r="O29" s="112">
        <v>130603.05275999999</v>
      </c>
      <c r="P29" s="112"/>
      <c r="Q29" s="112"/>
      <c r="R29" s="93"/>
      <c r="S29" s="93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2"/>
      <c r="O30" s="112"/>
      <c r="P30" s="112"/>
      <c r="Q30" s="112"/>
      <c r="R30" s="93"/>
      <c r="S30" s="93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41</v>
      </c>
      <c r="P31" s="59" t="s">
        <v>55</v>
      </c>
      <c r="Q31" s="82">
        <v>121693.32054999997</v>
      </c>
      <c r="R31" s="89"/>
      <c r="S31" s="90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3" t="s">
        <v>56</v>
      </c>
      <c r="P32" s="104"/>
      <c r="Q32" s="60">
        <v>0</v>
      </c>
      <c r="R32" s="91"/>
      <c r="S32" s="90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5" t="s">
        <v>57</v>
      </c>
      <c r="P33" s="105"/>
      <c r="Q33" s="82">
        <v>8909.73221</v>
      </c>
      <c r="R33" s="89"/>
      <c r="S33" s="90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06" t="s">
        <v>60</v>
      </c>
      <c r="P34" s="107"/>
      <c r="Q34" s="60">
        <v>0</v>
      </c>
      <c r="R34" s="91"/>
      <c r="S34" s="90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09" t="s">
        <v>34</v>
      </c>
      <c r="O37" s="109"/>
      <c r="P37" s="109"/>
      <c r="Q37" s="109"/>
      <c r="R37" s="87"/>
      <c r="S37" s="87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0" t="s">
        <v>35</v>
      </c>
      <c r="O38" s="110"/>
      <c r="P38" s="110"/>
      <c r="Q38" s="110"/>
      <c r="R38" s="88"/>
      <c r="S38" s="88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1">
        <v>42032</v>
      </c>
      <c r="O39" s="108">
        <v>0</v>
      </c>
      <c r="P39" s="108"/>
      <c r="Q39" s="108"/>
      <c r="R39" s="86"/>
      <c r="S39" s="86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2"/>
      <c r="O40" s="108"/>
      <c r="P40" s="108"/>
      <c r="Q40" s="108"/>
      <c r="R40" s="86"/>
      <c r="S40" s="86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D56" sqref="D56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00" t="s">
        <v>69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39</v>
      </c>
      <c r="B28" s="124" t="s">
        <v>51</v>
      </c>
      <c r="C28" s="125"/>
      <c r="D28" s="135" t="s">
        <v>27</v>
      </c>
      <c r="E28" s="135"/>
      <c r="F28" s="129" t="s">
        <v>28</v>
      </c>
      <c r="G28" s="140"/>
      <c r="H28" s="136" t="s">
        <v>38</v>
      </c>
      <c r="I28" s="129"/>
      <c r="J28" s="136" t="s">
        <v>50</v>
      </c>
      <c r="K28" s="128"/>
      <c r="L28" s="132" t="s">
        <v>44</v>
      </c>
      <c r="M28" s="133"/>
      <c r="N28" s="134"/>
      <c r="O28" s="126" t="s">
        <v>70</v>
      </c>
      <c r="P28" s="127"/>
    </row>
    <row r="29" spans="1:16" ht="33.75">
      <c r="A29" s="139"/>
      <c r="B29" s="71" t="s">
        <v>63</v>
      </c>
      <c r="C29" s="27" t="s">
        <v>25</v>
      </c>
      <c r="D29" s="71" t="str">
        <f>B29</f>
        <v>план на січень  2015р.</v>
      </c>
      <c r="E29" s="27" t="str">
        <f>C29</f>
        <v>факт</v>
      </c>
      <c r="F29" s="70" t="str">
        <f>B29</f>
        <v>план на січень  2015р.</v>
      </c>
      <c r="G29" s="94" t="str">
        <f>C29</f>
        <v>факт</v>
      </c>
      <c r="H29" s="71" t="str">
        <f>B29</f>
        <v>план на січень  2015р.</v>
      </c>
      <c r="I29" s="27" t="str">
        <f>C29</f>
        <v>факт</v>
      </c>
      <c r="J29" s="70" t="str">
        <f>B29</f>
        <v>план на січень  2015р.</v>
      </c>
      <c r="K29" s="94" t="str">
        <f>C29</f>
        <v>факт</v>
      </c>
      <c r="L29" s="66" t="str">
        <f>D29</f>
        <v>план на січень  2015р.</v>
      </c>
      <c r="M29" s="27" t="s">
        <v>25</v>
      </c>
      <c r="N29" s="67" t="s">
        <v>26</v>
      </c>
      <c r="O29" s="128"/>
      <c r="P29" s="129"/>
    </row>
    <row r="30" spans="1:16" ht="23.25" customHeight="1" thickBot="1">
      <c r="A30" s="65">
        <f>січень!O39</f>
        <v>0</v>
      </c>
      <c r="B30" s="72">
        <v>0</v>
      </c>
      <c r="C30" s="72">
        <v>49.24</v>
      </c>
      <c r="D30" s="73">
        <v>0</v>
      </c>
      <c r="E30" s="73">
        <v>125.44</v>
      </c>
      <c r="F30" s="74">
        <v>0</v>
      </c>
      <c r="G30" s="75">
        <v>0.02</v>
      </c>
      <c r="H30" s="75">
        <v>0</v>
      </c>
      <c r="I30" s="75">
        <v>6732.93</v>
      </c>
      <c r="J30" s="75">
        <v>0</v>
      </c>
      <c r="K30" s="95">
        <v>-16.04</v>
      </c>
      <c r="L30" s="96">
        <v>0</v>
      </c>
      <c r="M30" s="76">
        <v>6891.59</v>
      </c>
      <c r="N30" s="77">
        <v>6891.59</v>
      </c>
      <c r="O30" s="130">
        <v>130603.05275999999</v>
      </c>
      <c r="P30" s="131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35" t="s">
        <v>46</v>
      </c>
      <c r="P31" s="135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43</v>
      </c>
      <c r="P32" s="83">
        <v>121693.32054999997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7" t="s">
        <v>42</v>
      </c>
      <c r="P33" s="40">
        <v>0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45</v>
      </c>
      <c r="P34" s="40">
        <v>0</v>
      </c>
    </row>
    <row r="35" spans="15:16" ht="12.75">
      <c r="O35" s="25" t="s">
        <v>47</v>
      </c>
      <c r="P35" s="83">
        <v>8909.73221</v>
      </c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11344.95</v>
      </c>
      <c r="C47" s="39">
        <v>21626.27</v>
      </c>
      <c r="F47" s="1" t="s">
        <v>24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6680</v>
      </c>
      <c r="C48" s="17">
        <v>2676.25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36</v>
      </c>
      <c r="B49" s="16">
        <v>100</v>
      </c>
      <c r="C49" s="16">
        <v>-608.13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37</v>
      </c>
      <c r="B50" s="6">
        <v>70</v>
      </c>
      <c r="C50" s="6">
        <v>40.5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6">
        <v>553</v>
      </c>
      <c r="C51" s="16">
        <v>163.5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630</v>
      </c>
      <c r="C52" s="16">
        <v>689.73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250</v>
      </c>
      <c r="C53" s="16">
        <v>163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143</v>
      </c>
      <c r="C54" s="16">
        <v>88.83399999999756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19770.95</v>
      </c>
      <c r="C55" s="11">
        <v>24839.953999999998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54</v>
      </c>
    </row>
    <row r="3" spans="2:7" ht="18">
      <c r="B3" s="19"/>
      <c r="G3" s="20" t="s">
        <v>64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65</v>
      </c>
      <c r="B6" s="15">
        <v>37726</v>
      </c>
      <c r="C6" s="15">
        <v>38980.01</v>
      </c>
      <c r="D6" s="15">
        <v>39986</v>
      </c>
      <c r="E6" s="15">
        <v>39986</v>
      </c>
      <c r="F6" s="15">
        <v>40086</v>
      </c>
      <c r="G6" s="15">
        <v>39986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56">
        <f>SUM(B6:M6)</f>
        <v>236750.01</v>
      </c>
    </row>
    <row r="7" spans="1:14" ht="38.25">
      <c r="A7" s="18" t="s">
        <v>71</v>
      </c>
      <c r="B7" s="23">
        <f>SUM(B8:B14)</f>
        <v>-17955</v>
      </c>
      <c r="C7" s="23">
        <f aca="true" t="shared" si="0" ref="C7:M7">SUM(C8:C14)</f>
        <v>-9640.68</v>
      </c>
      <c r="D7" s="23">
        <f t="shared" si="0"/>
        <v>-12740.68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56">
        <f>SUM(B8:M14)</f>
        <v>-40336.36</v>
      </c>
    </row>
    <row r="8" spans="1:14" ht="14.25" customHeight="1">
      <c r="A8" s="35">
        <v>42016</v>
      </c>
      <c r="B8" s="36">
        <v>-17955</v>
      </c>
      <c r="C8" s="36">
        <v>-9640.68</v>
      </c>
      <c r="D8" s="36">
        <v>-12740.68</v>
      </c>
      <c r="E8" s="36"/>
      <c r="F8" s="36">
        <v>0</v>
      </c>
      <c r="G8" s="36"/>
      <c r="H8" s="36"/>
      <c r="I8" s="36"/>
      <c r="J8" s="36"/>
      <c r="K8" s="36"/>
      <c r="L8" s="36"/>
      <c r="M8" s="36">
        <v>0</v>
      </c>
      <c r="N8" s="37">
        <f aca="true" t="shared" si="1" ref="N8:N15">SUM(B8:M8)</f>
        <v>-40336.36</v>
      </c>
    </row>
    <row r="9" spans="1:14" ht="12.75" hidden="1">
      <c r="A9" s="35" t="s">
        <v>58</v>
      </c>
      <c r="B9" s="36"/>
      <c r="C9" s="36"/>
      <c r="D9" s="36"/>
      <c r="E9" s="36"/>
      <c r="F9" s="36"/>
      <c r="G9" s="36">
        <v>0</v>
      </c>
      <c r="H9" s="36"/>
      <c r="I9" s="36"/>
      <c r="J9" s="36">
        <v>0</v>
      </c>
      <c r="K9" s="36">
        <v>0</v>
      </c>
      <c r="L9" s="36">
        <v>0</v>
      </c>
      <c r="M9" s="36">
        <v>0</v>
      </c>
      <c r="N9" s="37">
        <f t="shared" si="1"/>
        <v>0</v>
      </c>
    </row>
    <row r="10" spans="1:14" ht="12.75" hidden="1">
      <c r="A10" s="35" t="s">
        <v>48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48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48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48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48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26.25" thickBot="1">
      <c r="A15" s="97" t="s">
        <v>66</v>
      </c>
      <c r="B15" s="54">
        <f>B7+B6</f>
        <v>19771</v>
      </c>
      <c r="C15" s="54">
        <f aca="true" t="shared" si="2" ref="C15:M15">C7+C6</f>
        <v>29339.33</v>
      </c>
      <c r="D15" s="54">
        <f t="shared" si="2"/>
        <v>27245.32</v>
      </c>
      <c r="E15" s="54">
        <f t="shared" si="2"/>
        <v>39986</v>
      </c>
      <c r="F15" s="54">
        <f t="shared" si="2"/>
        <v>40086</v>
      </c>
      <c r="G15" s="54">
        <f t="shared" si="2"/>
        <v>39986</v>
      </c>
      <c r="H15" s="54">
        <f t="shared" si="2"/>
        <v>0</v>
      </c>
      <c r="I15" s="54">
        <f t="shared" si="2"/>
        <v>0</v>
      </c>
      <c r="J15" s="54">
        <f t="shared" si="2"/>
        <v>0</v>
      </c>
      <c r="K15" s="54">
        <f t="shared" si="2"/>
        <v>0</v>
      </c>
      <c r="L15" s="54">
        <f t="shared" si="2"/>
        <v>0</v>
      </c>
      <c r="M15" s="54">
        <f t="shared" si="2"/>
        <v>0</v>
      </c>
      <c r="N15" s="57">
        <f t="shared" si="1"/>
        <v>196413.65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2015-01-28T08:33:08Z</dcterms:modified>
  <cp:category/>
  <cp:version/>
  <cp:contentType/>
  <cp:contentStatus/>
</cp:coreProperties>
</file>